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доходы" sheetId="1" r:id="rId1"/>
  </sheets>
  <definedNames>
    <definedName name="_xlnm._FilterDatabase" localSheetId="0" hidden="1">'доходы'!$A$8:$F$56</definedName>
  </definedNames>
  <calcPr fullCalcOnLoad="1"/>
</workbook>
</file>

<file path=xl/sharedStrings.xml><?xml version="1.0" encoding="utf-8"?>
<sst xmlns="http://schemas.openxmlformats.org/spreadsheetml/2006/main" count="152" uniqueCount="144">
  <si>
    <t>1.</t>
  </si>
  <si>
    <t>1.1.</t>
  </si>
  <si>
    <t>1.1.1.</t>
  </si>
  <si>
    <t>1.2.</t>
  </si>
  <si>
    <t>1.2.1.</t>
  </si>
  <si>
    <t>I.</t>
  </si>
  <si>
    <t>II.</t>
  </si>
  <si>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</si>
  <si>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</si>
  <si>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</si>
  <si>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</si>
  <si>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</si>
  <si>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</si>
  <si>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</si>
  <si>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</si>
  <si>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</si>
  <si>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</si>
  <si>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</si>
  <si>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</si>
  <si>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</si>
  <si>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</si>
  <si>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</si>
  <si>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</si>
  <si>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1.2.1.1.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</si>
  <si>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</si>
  <si>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</si>
  <si>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</si>
  <si>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</si>
  <si>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</si>
  <si>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</si>
  <si>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</si>
  <si>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</si>
  <si>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</si>
  <si>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</si>
  <si>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</si>
  <si>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</si>
  <si>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</si>
  <si>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</si>
  <si>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</si>
  <si>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</si>
  <si>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</si>
  <si>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</si>
  <si>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</si>
  <si>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</si>
  <si>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</si>
  <si>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</si>
  <si>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</si>
  <si>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</si>
  <si>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</si>
  <si>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</si>
  <si>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</si>
  <si>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</si>
  <si>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</si>
  <si>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</si>
  <si>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</si>
  <si>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</si>
  <si>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</si>
  <si>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>3.</t>
  </si>
  <si>
    <t>000 1 13 00000 00 0000 000</t>
  </si>
  <si>
    <t>ДОХОДЫ ОТ ОКАЗАНИЯ ПЛАТНЫХ УСЛУГ И КОМПЕНСАЦИИ ЗАТРАТ ГОСУДАРСТВА</t>
  </si>
  <si>
    <t>3.1.</t>
  </si>
  <si>
    <t>000 1 13 02000 00 0000 130</t>
  </si>
  <si>
    <t>Доходы от  компенсации затрат государства</t>
  </si>
  <si>
    <t>3.1.1.</t>
  </si>
  <si>
    <t>000 1 13 02990 00 0000 130</t>
  </si>
  <si>
    <t>Прочие доходы от компенсации затрат государства</t>
  </si>
  <si>
    <t>3.1.1.1.</t>
  </si>
  <si>
    <t>000 1 13 02993 03 0000 130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</si>
  <si>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</si>
  <si>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</si>
  <si>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</si>
  <si>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2.</t>
  </si>
  <si>
    <t>2.1.</t>
  </si>
  <si>
    <t>2.1.1.</t>
  </si>
  <si>
    <t>2.1.1.1.</t>
  </si>
  <si>
    <t>2.1.1.1.1.</t>
  </si>
  <si>
    <t>4.</t>
  </si>
  <si>
    <t>000 1 14 00000 00 0000 000</t>
  </si>
  <si>
    <t>ДОХОДЫ ОТ ПРОДАЖИ МАТЕРИАЛЬНЫХ И НЕМАТЕРИАЛЬНЫХ АКТИВОВ</t>
  </si>
  <si>
    <t>4.1.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</si>
  <si>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</si>
  <si>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</si>
  <si>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4.1.1.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</si>
  <si>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</si>
  <si>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</si>
  <si>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4.1.1.1.</t>
  </si>
  <si>
    <t>984 1 14 02033 03 0000 440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</si>
  <si>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</si>
  <si>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</si>
  <si>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</si>
  <si>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</si>
  <si>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984 1 17 05030 03 0000 180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</si>
  <si>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</si>
  <si>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000 1 16 00000 00 0000 000</t>
  </si>
  <si>
    <t>ШТРАФЫ, САНКЦИИ, ВОЗМЕЩЕНИЕ УЩЕРБА</t>
  </si>
  <si>
    <t>000 1 16 07000 00 0000 140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</si>
  <si>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</si>
  <si>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</si>
  <si>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</si>
  <si>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984 1 16 07010 03 0000 140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</si>
  <si>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</si>
  <si>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</si>
  <si>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</si>
  <si>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</si>
  <si>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</si>
  <si>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000 1 16 10100 00 0000 140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</si>
  <si>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</si>
  <si>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</si>
  <si>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</si>
  <si>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</si>
  <si>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</si>
  <si>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806 1 16 10123 01 0031 140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</si>
  <si>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</si>
  <si>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807 1 16 10123 01 0031 140
</t>
  </si>
  <si>
    <t xml:space="preserve">859 1 16 10123 01 0031 140
</t>
  </si>
  <si>
    <t>4.1.2.</t>
  </si>
  <si>
    <t>4.1.2.1.</t>
  </si>
  <si>
    <t>4.2.</t>
  </si>
  <si>
    <t>4.2.1.</t>
  </si>
  <si>
    <t>4.2.1.1.</t>
  </si>
  <si>
    <t>4.2.1.2.</t>
  </si>
  <si>
    <t>4.2.1.3.</t>
  </si>
  <si>
    <t>5.</t>
  </si>
  <si>
    <t>5.1.</t>
  </si>
  <si>
    <t>5.1.1.</t>
  </si>
  <si>
    <t>1.1.1.1.</t>
  </si>
  <si>
    <t xml:space="preserve">984 2 02 15001 03 0000 150
</t>
  </si>
  <si>
    <t>4.2.1.4.</t>
  </si>
  <si>
    <t>Исполнено на отчетную дату, тыс.руб.</t>
  </si>
  <si>
    <t>% исполнения</t>
  </si>
  <si>
    <t>Утвержденный план на 2021 год, тыс.руб.</t>
  </si>
  <si>
    <t>Показатели доходов бюджета муниципального образования город Петергоф</t>
  </si>
  <si>
    <t>за 2021 год по кодам классификации доходов бюджетов</t>
  </si>
  <si>
    <t>984 1 13 02993 03 0200 130</t>
  </si>
  <si>
    <t>2.1.1.1.2.</t>
  </si>
  <si>
    <t>Другие виды прочих доходов от компенсации затрат бюджетов внутригородских муниципальных образований Санкт-Петербурга</t>
  </si>
  <si>
    <t>000 2 19 00000 00 0000 000</t>
  </si>
  <si>
    <t>000 2 19 00000 03 0000 150</t>
  </si>
  <si>
    <t>984 2 19 60010 03 0000 150</t>
  </si>
  <si>
    <t xml:space="preserve">2. 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</si>
  <si>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</si>
  <si>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
 муниципальных образований городов федерального значения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</si>
  <si>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
внутригородских муниципальных образований городов федерального значения</t>
  </si>
  <si>
    <t>Приложение  №1 к Решению МС МО г.Петергоф от __.__.2022 года № 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</si>
</sst>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5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4" fontId="5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justify"/>
    </xf>
    <xf numFmtId="174" fontId="56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7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justify"/>
    </xf>
    <xf numFmtId="174" fontId="8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vertical="justify" wrapText="1"/>
    </xf>
    <xf numFmtId="0" fontId="7" fillId="0" borderId="12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justify"/>
    </xf>
    <xf numFmtId="174" fontId="8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75" fontId="3" fillId="0" borderId="10" xfId="0" applyNumberFormat="1" applyFont="1" applyBorder="1" applyAlignment="1">
      <alignment/>
    </xf>
    <xf numFmtId="175" fontId="12" fillId="0" borderId="10" xfId="0" applyNumberFormat="1" applyFont="1" applyBorder="1" applyAlignment="1">
      <alignment/>
    </xf>
    <xf numFmtId="175" fontId="13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vertical="justify"/>
    </xf>
    <xf numFmtId="0" fontId="8" fillId="33" borderId="10" xfId="0" applyFont="1" applyFill="1" applyBorder="1" applyAlignment="1">
      <alignment vertical="justify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174" fontId="5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7" fillId="0" borderId="13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91" zoomScaleNormal="91" zoomScalePageLayoutView="0" workbookViewId="0" topLeftCell="A3">
      <selection activeCell="I11" sqref="I11"/>
    </sheetView>
  </sheetViews>
  <sheetFormatPr defaultColWidth="9.140625" defaultRowHeight="15"/>
  <cols>
    <col min="1" max="1" width="9.28125" style="1" customWidth="1"/>
    <col min="2" max="2" width="27.57421875" style="2" customWidth="1"/>
    <col min="3" max="3" width="48.421875" style="2" customWidth="1"/>
    <col min="4" max="4" width="12.140625" style="2" customWidth="1"/>
    <col min="5" max="5" width="12.57421875" style="2" customWidth="1"/>
    <col min="6" max="6" width="10.2812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96" t="s">
        <v>7</v>
      </c>
      <c r="D2" s="97"/>
    </row>
    <row r="3" spans="1:6" ht="15.75" customHeight="1">
      <c r="A3" s="101" t="s">
        <v>143</v>
      </c>
      <c r="B3" s="101"/>
      <c r="C3" s="101"/>
      <c r="D3" s="101"/>
      <c r="E3" s="101"/>
      <c r="F3" s="101"/>
    </row>
    <row r="4" spans="1:6" ht="15" customHeight="1">
      <c r="A4" s="94"/>
      <c r="B4" s="94"/>
      <c r="C4" s="94"/>
      <c r="D4" s="94"/>
      <c r="E4" s="90"/>
      <c r="F4" s="90"/>
    </row>
    <row r="5" spans="1:6" s="5" customFormat="1" ht="15">
      <c r="A5" s="93" t="s">
        <v>131</v>
      </c>
      <c r="B5" s="93"/>
      <c r="C5" s="93"/>
      <c r="D5" s="93"/>
      <c r="E5" s="93"/>
      <c r="F5" s="93"/>
    </row>
    <row r="6" spans="1:6" s="5" customFormat="1" ht="15">
      <c r="A6" s="93" t="s">
        <v>132</v>
      </c>
      <c r="B6" s="93"/>
      <c r="C6" s="93"/>
      <c r="D6" s="93"/>
      <c r="E6" s="93"/>
      <c r="F6" s="93"/>
    </row>
    <row r="7" spans="1:6" s="5" customFormat="1" ht="15">
      <c r="A7" s="93"/>
      <c r="B7" s="93"/>
      <c r="C7" s="93"/>
      <c r="D7" s="93"/>
      <c r="E7" s="91"/>
      <c r="F7" s="91"/>
    </row>
    <row r="8" spans="1:6" s="4" customFormat="1" ht="47.25" customHeight="1">
      <c r="A8" s="6" t="s">
        <v>18</v>
      </c>
      <c r="B8" s="6" t="s">
        <v>19</v>
      </c>
      <c r="C8" s="7" t="s">
        <v>20</v>
      </c>
      <c r="D8" s="72" t="s">
        <v>130</v>
      </c>
      <c r="E8" s="78" t="s">
        <v>128</v>
      </c>
      <c r="F8" s="78" t="s">
        <v>129</v>
      </c>
    </row>
    <row r="9" spans="1:6" s="12" customFormat="1" ht="18" customHeight="1">
      <c r="A9" s="8" t="s">
        <v>5</v>
      </c>
      <c r="B9" s="9" t="s">
        <v>21</v>
      </c>
      <c r="C9" s="10" t="s">
        <v>22</v>
      </c>
      <c r="D9" s="11">
        <f>SUM(D10+D13+D19+D23+D35)</f>
        <v>6293.1</v>
      </c>
      <c r="E9" s="11">
        <f>SUM(E10+E13+E19+E23+E35)</f>
        <v>6828.8</v>
      </c>
      <c r="F9" s="80">
        <f aca="true" t="shared" si="0" ref="F9:F42">SUM(E9/D9)</f>
        <v>1.0851249781506729</v>
      </c>
    </row>
    <row r="10" spans="1:6" s="12" customFormat="1" ht="16.5" customHeight="1">
      <c r="A10" s="8" t="s">
        <v>0</v>
      </c>
      <c r="B10" s="9" t="s">
        <v>46</v>
      </c>
      <c r="C10" s="10" t="s">
        <v>47</v>
      </c>
      <c r="D10" s="13">
        <f>SUM(D11)</f>
        <v>5759.5</v>
      </c>
      <c r="E10" s="74">
        <f>SUM(E11)</f>
        <v>5979.3</v>
      </c>
      <c r="F10" s="80">
        <f t="shared" si="0"/>
        <v>1.0381630349856759</v>
      </c>
    </row>
    <row r="11" spans="1:6" s="16" customFormat="1" ht="17.25" customHeight="1">
      <c r="A11" s="14" t="s">
        <v>1</v>
      </c>
      <c r="B11" s="45" t="s">
        <v>48</v>
      </c>
      <c r="C11" s="46" t="s">
        <v>49</v>
      </c>
      <c r="D11" s="15">
        <f>SUM(D12)</f>
        <v>5759.5</v>
      </c>
      <c r="E11" s="41">
        <f>SUM(E12)</f>
        <v>5979.3</v>
      </c>
      <c r="F11" s="79">
        <f t="shared" si="0"/>
        <v>1.0381630349856759</v>
      </c>
    </row>
    <row r="12" spans="1:6" s="16" customFormat="1" ht="96" customHeight="1">
      <c r="A12" s="17" t="s">
        <v>2</v>
      </c>
      <c r="B12" s="18" t="s">
        <v>51</v>
      </c>
      <c r="C12" s="47" t="s">
        <v>50</v>
      </c>
      <c r="D12" s="24">
        <v>5759.5</v>
      </c>
      <c r="E12" s="41">
        <v>5979.3</v>
      </c>
      <c r="F12" s="79">
        <f t="shared" si="0"/>
        <v>1.0381630349856759</v>
      </c>
    </row>
    <row r="13" spans="1:6" s="16" customFormat="1" ht="33.75" customHeight="1">
      <c r="A13" s="6" t="s">
        <v>71</v>
      </c>
      <c r="B13" s="29" t="s">
        <v>58</v>
      </c>
      <c r="C13" s="30" t="s">
        <v>59</v>
      </c>
      <c r="D13" s="13">
        <f aca="true" t="shared" si="1" ref="D13:E15">SUM(D14)</f>
        <v>318.1</v>
      </c>
      <c r="E13" s="74">
        <f t="shared" si="1"/>
        <v>593.3</v>
      </c>
      <c r="F13" s="80">
        <f t="shared" si="0"/>
        <v>1.8651367494498583</v>
      </c>
    </row>
    <row r="14" spans="1:6" s="16" customFormat="1" ht="20.25" customHeight="1">
      <c r="A14" s="14" t="s">
        <v>72</v>
      </c>
      <c r="B14" s="54" t="s">
        <v>61</v>
      </c>
      <c r="C14" s="54" t="s">
        <v>62</v>
      </c>
      <c r="D14" s="15">
        <f t="shared" si="1"/>
        <v>318.1</v>
      </c>
      <c r="E14" s="74">
        <f t="shared" si="1"/>
        <v>593.3</v>
      </c>
      <c r="F14" s="80">
        <f t="shared" si="0"/>
        <v>1.8651367494498583</v>
      </c>
    </row>
    <row r="15" spans="1:6" s="16" customFormat="1" ht="33" customHeight="1">
      <c r="A15" s="14" t="s">
        <v>73</v>
      </c>
      <c r="B15" s="55" t="s">
        <v>64</v>
      </c>
      <c r="C15" s="56" t="s">
        <v>65</v>
      </c>
      <c r="D15" s="15">
        <f t="shared" si="1"/>
        <v>318.1</v>
      </c>
      <c r="E15" s="74">
        <f t="shared" si="1"/>
        <v>593.3</v>
      </c>
      <c r="F15" s="80">
        <f t="shared" si="0"/>
        <v>1.8651367494498583</v>
      </c>
    </row>
    <row r="16" spans="1:6" s="16" customFormat="1" ht="48" customHeight="1">
      <c r="A16" s="17" t="s">
        <v>74</v>
      </c>
      <c r="B16" s="18" t="s">
        <v>67</v>
      </c>
      <c r="C16" s="19" t="s">
        <v>68</v>
      </c>
      <c r="D16" s="24">
        <f>SUM(D17)</f>
        <v>318.1</v>
      </c>
      <c r="E16" s="41">
        <f>SUM(E17:E18)</f>
        <v>593.3</v>
      </c>
      <c r="F16" s="79">
        <f t="shared" si="0"/>
        <v>1.8651367494498583</v>
      </c>
    </row>
    <row r="17" spans="1:6" s="16" customFormat="1" ht="111" customHeight="1">
      <c r="A17" s="57" t="s">
        <v>75</v>
      </c>
      <c r="B17" s="58" t="s">
        <v>69</v>
      </c>
      <c r="C17" s="59" t="s">
        <v>70</v>
      </c>
      <c r="D17" s="24">
        <v>318.1</v>
      </c>
      <c r="E17" s="41">
        <v>318.1</v>
      </c>
      <c r="F17" s="79">
        <f t="shared" si="0"/>
        <v>1</v>
      </c>
    </row>
    <row r="18" spans="1:6" s="16" customFormat="1" ht="50.25" customHeight="1">
      <c r="A18" s="27" t="s">
        <v>134</v>
      </c>
      <c r="B18" s="22" t="s">
        <v>133</v>
      </c>
      <c r="C18" s="47" t="s">
        <v>135</v>
      </c>
      <c r="D18" s="24">
        <v>0</v>
      </c>
      <c r="E18" s="41">
        <v>275.2</v>
      </c>
      <c r="F18" s="83">
        <v>0</v>
      </c>
    </row>
    <row r="19" spans="1:6" s="16" customFormat="1" ht="33" customHeight="1">
      <c r="A19" s="6" t="s">
        <v>57</v>
      </c>
      <c r="B19" s="29" t="s">
        <v>77</v>
      </c>
      <c r="C19" s="30" t="s">
        <v>78</v>
      </c>
      <c r="D19" s="13">
        <f aca="true" t="shared" si="2" ref="D19:E21">SUM(D20)</f>
        <v>31.2</v>
      </c>
      <c r="E19" s="74">
        <f t="shared" si="2"/>
        <v>31.2</v>
      </c>
      <c r="F19" s="80">
        <f t="shared" si="0"/>
        <v>1</v>
      </c>
    </row>
    <row r="20" spans="1:6" s="16" customFormat="1" ht="150" customHeight="1">
      <c r="A20" s="14" t="s">
        <v>60</v>
      </c>
      <c r="B20" s="55" t="s">
        <v>80</v>
      </c>
      <c r="C20" s="60" t="s">
        <v>81</v>
      </c>
      <c r="D20" s="15">
        <f t="shared" si="2"/>
        <v>31.2</v>
      </c>
      <c r="E20" s="75">
        <f t="shared" si="2"/>
        <v>31.2</v>
      </c>
      <c r="F20" s="81">
        <f t="shared" si="0"/>
        <v>1</v>
      </c>
    </row>
    <row r="21" spans="1:6" s="16" customFormat="1" ht="162" customHeight="1">
      <c r="A21" s="17" t="s">
        <v>63</v>
      </c>
      <c r="B21" s="18" t="s">
        <v>83</v>
      </c>
      <c r="C21" s="19" t="s">
        <v>84</v>
      </c>
      <c r="D21" s="24">
        <f t="shared" si="2"/>
        <v>31.2</v>
      </c>
      <c r="E21" s="41">
        <f t="shared" si="2"/>
        <v>31.2</v>
      </c>
      <c r="F21" s="79">
        <f t="shared" si="0"/>
        <v>1</v>
      </c>
    </row>
    <row r="22" spans="1:6" s="16" customFormat="1" ht="159" customHeight="1">
      <c r="A22" s="17" t="s">
        <v>66</v>
      </c>
      <c r="B22" s="18" t="s">
        <v>86</v>
      </c>
      <c r="C22" s="23" t="s">
        <v>84</v>
      </c>
      <c r="D22" s="24">
        <v>31.2</v>
      </c>
      <c r="E22" s="41">
        <v>31.2</v>
      </c>
      <c r="F22" s="79">
        <f t="shared" si="0"/>
        <v>1</v>
      </c>
    </row>
    <row r="23" spans="1:6" s="16" customFormat="1" ht="36" customHeight="1">
      <c r="A23" s="6" t="s">
        <v>76</v>
      </c>
      <c r="B23" s="29" t="s">
        <v>93</v>
      </c>
      <c r="C23" s="30" t="s">
        <v>94</v>
      </c>
      <c r="D23" s="13">
        <f>SUM(D24+D29)</f>
        <v>170</v>
      </c>
      <c r="E23" s="13">
        <f>SUM(E24+E29)</f>
        <v>210.7</v>
      </c>
      <c r="F23" s="80">
        <f t="shared" si="0"/>
        <v>1.2394117647058822</v>
      </c>
    </row>
    <row r="24" spans="1:6" s="16" customFormat="1" ht="168" customHeight="1">
      <c r="A24" s="14" t="s">
        <v>79</v>
      </c>
      <c r="B24" s="55" t="s">
        <v>95</v>
      </c>
      <c r="C24" s="67" t="s">
        <v>96</v>
      </c>
      <c r="D24" s="15">
        <f>SUM(D25+D27)</f>
        <v>63.3</v>
      </c>
      <c r="E24" s="15">
        <f>SUM(E25+E27)</f>
        <v>98.9</v>
      </c>
      <c r="F24" s="81">
        <f t="shared" si="0"/>
        <v>1.5624012638230649</v>
      </c>
    </row>
    <row r="25" spans="1:6" s="16" customFormat="1" ht="82.5" customHeight="1">
      <c r="A25" s="6" t="s">
        <v>82</v>
      </c>
      <c r="B25" s="29" t="s">
        <v>97</v>
      </c>
      <c r="C25" s="68" t="s">
        <v>98</v>
      </c>
      <c r="D25" s="13">
        <f>SUM(D26)</f>
        <v>37.6</v>
      </c>
      <c r="E25" s="74">
        <f>SUM(E26)</f>
        <v>50.7</v>
      </c>
      <c r="F25" s="80">
        <f t="shared" si="0"/>
        <v>1.3484042553191489</v>
      </c>
    </row>
    <row r="26" spans="1:6" s="16" customFormat="1" ht="126.75" customHeight="1">
      <c r="A26" s="27" t="s">
        <v>85</v>
      </c>
      <c r="B26" s="22" t="s">
        <v>99</v>
      </c>
      <c r="C26" s="47" t="s">
        <v>100</v>
      </c>
      <c r="D26" s="24">
        <v>37.6</v>
      </c>
      <c r="E26" s="41">
        <v>50.7</v>
      </c>
      <c r="F26" s="79">
        <f t="shared" si="0"/>
        <v>1.3484042553191489</v>
      </c>
    </row>
    <row r="27" spans="1:6" s="16" customFormat="1" ht="129" customHeight="1">
      <c r="A27" s="6" t="s">
        <v>115</v>
      </c>
      <c r="B27" s="69" t="s">
        <v>101</v>
      </c>
      <c r="C27" s="68" t="s">
        <v>102</v>
      </c>
      <c r="D27" s="13">
        <f>SUM(D28)</f>
        <v>25.7</v>
      </c>
      <c r="E27" s="74">
        <f>SUM(E28)</f>
        <v>48.2</v>
      </c>
      <c r="F27" s="80">
        <f t="shared" si="0"/>
        <v>1.8754863813229574</v>
      </c>
    </row>
    <row r="28" spans="1:6" s="16" customFormat="1" ht="114" customHeight="1">
      <c r="A28" s="27" t="s">
        <v>116</v>
      </c>
      <c r="B28" s="70" t="s">
        <v>103</v>
      </c>
      <c r="C28" s="47" t="s">
        <v>104</v>
      </c>
      <c r="D28" s="24">
        <v>25.7</v>
      </c>
      <c r="E28" s="41">
        <v>48.2</v>
      </c>
      <c r="F28" s="79">
        <f t="shared" si="0"/>
        <v>1.8754863813229574</v>
      </c>
    </row>
    <row r="29" spans="1:6" s="16" customFormat="1" ht="65.25" customHeight="1">
      <c r="A29" s="6" t="s">
        <v>117</v>
      </c>
      <c r="B29" s="69" t="s">
        <v>105</v>
      </c>
      <c r="C29" s="68" t="s">
        <v>106</v>
      </c>
      <c r="D29" s="13">
        <f>SUM(D30)</f>
        <v>106.7</v>
      </c>
      <c r="E29" s="13">
        <f>SUM(E30)</f>
        <v>111.8</v>
      </c>
      <c r="F29" s="80">
        <f t="shared" si="0"/>
        <v>1.0477975632614807</v>
      </c>
    </row>
    <row r="30" spans="1:6" s="16" customFormat="1" ht="96" customHeight="1">
      <c r="A30" s="27" t="s">
        <v>118</v>
      </c>
      <c r="B30" s="70" t="s">
        <v>107</v>
      </c>
      <c r="C30" s="47" t="s">
        <v>108</v>
      </c>
      <c r="D30" s="24">
        <f>SUM(D31+D32+D33+D34)</f>
        <v>106.7</v>
      </c>
      <c r="E30" s="24">
        <f>SUM(E31+E32+E33+E34)</f>
        <v>111.8</v>
      </c>
      <c r="F30" s="79">
        <f t="shared" si="0"/>
        <v>1.0477975632614807</v>
      </c>
    </row>
    <row r="31" spans="1:6" s="16" customFormat="1" ht="210" customHeight="1">
      <c r="A31" s="27" t="s">
        <v>119</v>
      </c>
      <c r="B31" s="70" t="s">
        <v>109</v>
      </c>
      <c r="C31" s="47" t="s">
        <v>110</v>
      </c>
      <c r="D31" s="24">
        <v>15.7</v>
      </c>
      <c r="E31" s="41">
        <v>15.8</v>
      </c>
      <c r="F31" s="79">
        <f t="shared" si="0"/>
        <v>1.0063694267515924</v>
      </c>
    </row>
    <row r="32" spans="1:6" s="16" customFormat="1" ht="207" customHeight="1">
      <c r="A32" s="27" t="s">
        <v>120</v>
      </c>
      <c r="B32" s="70" t="s">
        <v>111</v>
      </c>
      <c r="C32" s="47" t="s">
        <v>112</v>
      </c>
      <c r="D32" s="24">
        <v>70</v>
      </c>
      <c r="E32" s="82">
        <v>70</v>
      </c>
      <c r="F32" s="79">
        <f t="shared" si="0"/>
        <v>1</v>
      </c>
    </row>
    <row r="33" spans="1:6" s="16" customFormat="1" ht="210" customHeight="1">
      <c r="A33" s="27" t="s">
        <v>121</v>
      </c>
      <c r="B33" s="70" t="s">
        <v>113</v>
      </c>
      <c r="C33" s="47" t="s">
        <v>112</v>
      </c>
      <c r="D33" s="24">
        <v>10</v>
      </c>
      <c r="E33" s="82">
        <v>10</v>
      </c>
      <c r="F33" s="79">
        <f t="shared" si="0"/>
        <v>1</v>
      </c>
    </row>
    <row r="34" spans="1:6" s="16" customFormat="1" ht="209.25" customHeight="1">
      <c r="A34" s="27" t="s">
        <v>127</v>
      </c>
      <c r="B34" s="70" t="s">
        <v>114</v>
      </c>
      <c r="C34" s="47" t="s">
        <v>112</v>
      </c>
      <c r="D34" s="24">
        <v>11</v>
      </c>
      <c r="E34" s="82">
        <v>16</v>
      </c>
      <c r="F34" s="79">
        <f t="shared" si="0"/>
        <v>1.4545454545454546</v>
      </c>
    </row>
    <row r="35" spans="1:6" s="16" customFormat="1" ht="19.5" customHeight="1">
      <c r="A35" s="61" t="s">
        <v>122</v>
      </c>
      <c r="B35" s="53" t="s">
        <v>87</v>
      </c>
      <c r="C35" s="52" t="s">
        <v>88</v>
      </c>
      <c r="D35" s="13">
        <f>SUM(D36)</f>
        <v>14.3</v>
      </c>
      <c r="E35" s="74">
        <f>SUM(E36)</f>
        <v>14.3</v>
      </c>
      <c r="F35" s="80">
        <f t="shared" si="0"/>
        <v>1</v>
      </c>
    </row>
    <row r="36" spans="1:6" s="16" customFormat="1" ht="21" customHeight="1">
      <c r="A36" s="62" t="s">
        <v>123</v>
      </c>
      <c r="B36" s="54" t="s">
        <v>89</v>
      </c>
      <c r="C36" s="63" t="s">
        <v>90</v>
      </c>
      <c r="D36" s="15">
        <f>SUM(D37)</f>
        <v>14.3</v>
      </c>
      <c r="E36" s="75">
        <f>SUM(E37)</f>
        <v>14.3</v>
      </c>
      <c r="F36" s="81">
        <f t="shared" si="0"/>
        <v>1</v>
      </c>
    </row>
    <row r="37" spans="1:6" s="16" customFormat="1" ht="49.5" customHeight="1">
      <c r="A37" s="64" t="s">
        <v>124</v>
      </c>
      <c r="B37" s="65" t="s">
        <v>91</v>
      </c>
      <c r="C37" s="66" t="s">
        <v>92</v>
      </c>
      <c r="D37" s="24">
        <v>14.3</v>
      </c>
      <c r="E37" s="41">
        <v>14.3</v>
      </c>
      <c r="F37" s="79">
        <f t="shared" si="0"/>
        <v>1</v>
      </c>
    </row>
    <row r="38" spans="1:6" s="32" customFormat="1" ht="20.25" customHeight="1">
      <c r="A38" s="6" t="s">
        <v>6</v>
      </c>
      <c r="B38" s="53" t="s">
        <v>8</v>
      </c>
      <c r="C38" s="52" t="s">
        <v>9</v>
      </c>
      <c r="D38" s="13">
        <f>SUM(D39+D53)</f>
        <v>369736.9</v>
      </c>
      <c r="E38" s="13">
        <f>SUM(E39+E53)</f>
        <v>368788.60000000003</v>
      </c>
      <c r="F38" s="80">
        <f t="shared" si="0"/>
        <v>0.9974352032485803</v>
      </c>
    </row>
    <row r="39" spans="1:6" s="16" customFormat="1" ht="49.5" customHeight="1">
      <c r="A39" s="6" t="s">
        <v>0</v>
      </c>
      <c r="B39" s="29" t="s">
        <v>10</v>
      </c>
      <c r="C39" s="30" t="s">
        <v>16</v>
      </c>
      <c r="D39" s="13">
        <f>SUM(D43+D40)</f>
        <v>369736.9</v>
      </c>
      <c r="E39" s="13">
        <f>SUM(E43+E40)</f>
        <v>368865.10000000003</v>
      </c>
      <c r="F39" s="80">
        <f t="shared" si="0"/>
        <v>0.9976421071307733</v>
      </c>
    </row>
    <row r="40" spans="1:6" s="16" customFormat="1" ht="30.75" customHeight="1">
      <c r="A40" s="6" t="s">
        <v>1</v>
      </c>
      <c r="B40" s="49" t="s">
        <v>55</v>
      </c>
      <c r="C40" s="51" t="s">
        <v>52</v>
      </c>
      <c r="D40" s="15">
        <f>SUM(D41)</f>
        <v>287104.4</v>
      </c>
      <c r="E40" s="75">
        <f>SUM(E41)</f>
        <v>287104.4</v>
      </c>
      <c r="F40" s="81">
        <f t="shared" si="0"/>
        <v>1</v>
      </c>
    </row>
    <row r="41" spans="1:6" s="16" customFormat="1" ht="33" customHeight="1">
      <c r="A41" s="27" t="s">
        <v>2</v>
      </c>
      <c r="B41" s="71" t="s">
        <v>56</v>
      </c>
      <c r="C41" s="50" t="s">
        <v>53</v>
      </c>
      <c r="D41" s="24">
        <f>SUM(D42)</f>
        <v>287104.4</v>
      </c>
      <c r="E41" s="41">
        <f>SUM(E42)</f>
        <v>287104.4</v>
      </c>
      <c r="F41" s="79">
        <f t="shared" si="0"/>
        <v>1</v>
      </c>
    </row>
    <row r="42" spans="1:6" s="16" customFormat="1" ht="82.5" customHeight="1">
      <c r="A42" s="27" t="s">
        <v>125</v>
      </c>
      <c r="B42" s="71" t="s">
        <v>126</v>
      </c>
      <c r="C42" s="48" t="s">
        <v>54</v>
      </c>
      <c r="D42" s="24">
        <v>287104.4</v>
      </c>
      <c r="E42" s="41">
        <v>287104.4</v>
      </c>
      <c r="F42" s="79">
        <f t="shared" si="0"/>
        <v>1</v>
      </c>
    </row>
    <row r="43" spans="1:6" s="25" customFormat="1" ht="32.25" customHeight="1">
      <c r="A43" s="14" t="s">
        <v>3</v>
      </c>
      <c r="B43" s="43" t="s">
        <v>45</v>
      </c>
      <c r="C43" s="44" t="s">
        <v>26</v>
      </c>
      <c r="D43" s="31">
        <f>SUM(D44+D49)</f>
        <v>82632.5</v>
      </c>
      <c r="E43" s="31">
        <f>SUM(E44+E49)</f>
        <v>81760.7</v>
      </c>
      <c r="F43" s="81">
        <f aca="true" t="shared" si="3" ref="F43:F51">SUM(E43/D43)</f>
        <v>0.9894496717393277</v>
      </c>
    </row>
    <row r="44" spans="1:6" s="28" customFormat="1" ht="45.75" customHeight="1">
      <c r="A44" s="26" t="s">
        <v>4</v>
      </c>
      <c r="B44" s="37" t="s">
        <v>44</v>
      </c>
      <c r="C44" s="19" t="s">
        <v>11</v>
      </c>
      <c r="D44" s="20">
        <f>D45</f>
        <v>57188.1</v>
      </c>
      <c r="E44" s="40">
        <f>SUM(E45)</f>
        <v>57053.5</v>
      </c>
      <c r="F44" s="79">
        <f t="shared" si="3"/>
        <v>0.9976463634917054</v>
      </c>
    </row>
    <row r="45" spans="1:6" s="25" customFormat="1" ht="84" customHeight="1">
      <c r="A45" s="21" t="s">
        <v>23</v>
      </c>
      <c r="B45" s="38" t="s">
        <v>43</v>
      </c>
      <c r="C45" s="23" t="s">
        <v>24</v>
      </c>
      <c r="D45" s="24">
        <f>SUM(D46:D48)</f>
        <v>57188.1</v>
      </c>
      <c r="E45" s="76">
        <f>SUM(E46:E48)</f>
        <v>57053.5</v>
      </c>
      <c r="F45" s="79">
        <f t="shared" si="3"/>
        <v>0.9976463634917054</v>
      </c>
    </row>
    <row r="46" spans="1:6" s="25" customFormat="1" ht="98.25" customHeight="1">
      <c r="A46" s="33" t="s">
        <v>28</v>
      </c>
      <c r="B46" s="34" t="s">
        <v>42</v>
      </c>
      <c r="C46" s="35" t="s">
        <v>17</v>
      </c>
      <c r="D46" s="39">
        <v>5457.9</v>
      </c>
      <c r="E46" s="76">
        <v>5350.8</v>
      </c>
      <c r="F46" s="79">
        <f t="shared" si="3"/>
        <v>0.9803770681031166</v>
      </c>
    </row>
    <row r="47" spans="1:6" s="25" customFormat="1" ht="133.5" customHeight="1">
      <c r="A47" s="33" t="s">
        <v>29</v>
      </c>
      <c r="B47" s="34" t="s">
        <v>41</v>
      </c>
      <c r="C47" s="35" t="s">
        <v>12</v>
      </c>
      <c r="D47" s="36">
        <v>7.8</v>
      </c>
      <c r="E47" s="76">
        <v>7.8</v>
      </c>
      <c r="F47" s="79">
        <f t="shared" si="3"/>
        <v>1</v>
      </c>
    </row>
    <row r="48" spans="1:6" s="12" customFormat="1" ht="94.5" customHeight="1">
      <c r="A48" s="33" t="s">
        <v>30</v>
      </c>
      <c r="B48" s="34" t="s">
        <v>40</v>
      </c>
      <c r="C48" s="35" t="s">
        <v>13</v>
      </c>
      <c r="D48" s="36">
        <v>51722.4</v>
      </c>
      <c r="E48" s="41">
        <v>51694.9</v>
      </c>
      <c r="F48" s="79">
        <f t="shared" si="3"/>
        <v>0.999468315468733</v>
      </c>
    </row>
    <row r="49" spans="1:6" ht="62.25">
      <c r="A49" s="17" t="s">
        <v>31</v>
      </c>
      <c r="B49" s="18" t="s">
        <v>39</v>
      </c>
      <c r="C49" s="19" t="s">
        <v>27</v>
      </c>
      <c r="D49" s="40">
        <f>D50</f>
        <v>25444.4</v>
      </c>
      <c r="E49" s="77">
        <f>SUM(E50)</f>
        <v>24707.2</v>
      </c>
      <c r="F49" s="79">
        <f t="shared" si="3"/>
        <v>0.9710270236279889</v>
      </c>
    </row>
    <row r="50" spans="1:6" ht="93">
      <c r="A50" s="27" t="s">
        <v>32</v>
      </c>
      <c r="B50" s="22" t="s">
        <v>38</v>
      </c>
      <c r="C50" s="23" t="s">
        <v>25</v>
      </c>
      <c r="D50" s="41">
        <f>SUM(D51+D52)</f>
        <v>25444.4</v>
      </c>
      <c r="E50" s="77">
        <f>SUM(E51:E52)</f>
        <v>24707.2</v>
      </c>
      <c r="F50" s="79">
        <f t="shared" si="3"/>
        <v>0.9710270236279889</v>
      </c>
    </row>
    <row r="51" spans="1:6" ht="62.25">
      <c r="A51" s="33" t="s">
        <v>33</v>
      </c>
      <c r="B51" s="34" t="s">
        <v>37</v>
      </c>
      <c r="C51" s="35" t="s">
        <v>14</v>
      </c>
      <c r="D51" s="36">
        <v>16506.4</v>
      </c>
      <c r="E51" s="77">
        <v>16107.1</v>
      </c>
      <c r="F51" s="79">
        <f t="shared" si="3"/>
        <v>0.9758093830271893</v>
      </c>
    </row>
    <row r="52" spans="1:6" ht="62.25">
      <c r="A52" s="33" t="s">
        <v>34</v>
      </c>
      <c r="B52" s="34" t="s">
        <v>36</v>
      </c>
      <c r="C52" s="35" t="s">
        <v>15</v>
      </c>
      <c r="D52" s="73">
        <v>8938</v>
      </c>
      <c r="E52" s="77">
        <v>8600.1</v>
      </c>
      <c r="F52" s="79">
        <f>SUM(E52/D52)</f>
        <v>0.9621951219512196</v>
      </c>
    </row>
    <row r="53" spans="1:6" ht="63" customHeight="1">
      <c r="A53" s="86" t="s">
        <v>139</v>
      </c>
      <c r="B53" s="87" t="s">
        <v>136</v>
      </c>
      <c r="C53" s="84" t="s">
        <v>140</v>
      </c>
      <c r="D53" s="88">
        <f>SUM(D54)</f>
        <v>0</v>
      </c>
      <c r="E53" s="89">
        <f>SUM(E54)</f>
        <v>-76.5</v>
      </c>
      <c r="F53" s="80">
        <v>0</v>
      </c>
    </row>
    <row r="54" spans="1:6" ht="84" customHeight="1">
      <c r="A54" s="33" t="s">
        <v>72</v>
      </c>
      <c r="B54" s="34" t="s">
        <v>137</v>
      </c>
      <c r="C54" s="85" t="s">
        <v>141</v>
      </c>
      <c r="D54" s="73">
        <f>SUM(D55)</f>
        <v>0</v>
      </c>
      <c r="E54" s="77">
        <f>SUM(E55)</f>
        <v>-76.5</v>
      </c>
      <c r="F54" s="79">
        <v>0</v>
      </c>
    </row>
    <row r="55" spans="1:6" ht="108.75">
      <c r="A55" s="33" t="s">
        <v>73</v>
      </c>
      <c r="B55" s="34" t="s">
        <v>138</v>
      </c>
      <c r="C55" s="92" t="s">
        <v>142</v>
      </c>
      <c r="D55" s="73">
        <v>0</v>
      </c>
      <c r="E55" s="77">
        <v>-76.5</v>
      </c>
      <c r="F55" s="79">
        <v>0</v>
      </c>
    </row>
    <row r="56" spans="1:6" ht="15">
      <c r="A56" s="98" t="s">
        <v>35</v>
      </c>
      <c r="B56" s="99"/>
      <c r="C56" s="100"/>
      <c r="D56" s="11">
        <f>SUM(D38+D9)</f>
        <v>376030</v>
      </c>
      <c r="E56" s="11">
        <f>SUM(E38+E9)</f>
        <v>375617.4</v>
      </c>
      <c r="F56" s="80">
        <f>SUM(E56/D56)</f>
        <v>0.9989027471212404</v>
      </c>
    </row>
    <row r="57" spans="1:4" ht="11.25" customHeight="1">
      <c r="A57" s="95"/>
      <c r="B57" s="95"/>
      <c r="C57" s="95"/>
      <c r="D57" s="95"/>
    </row>
    <row r="58" ht="13.5">
      <c r="C58" s="42"/>
    </row>
    <row r="59" spans="1:4" ht="13.5">
      <c r="A59" s="95"/>
      <c r="B59" s="95"/>
      <c r="C59" s="95"/>
      <c r="D59" s="95"/>
    </row>
    <row r="60" ht="13.5">
      <c r="C60" s="42"/>
    </row>
    <row r="61" ht="13.5">
      <c r="C61" s="42"/>
    </row>
    <row r="62" ht="13.5">
      <c r="C62" s="42"/>
    </row>
    <row r="63" ht="13.5">
      <c r="C63" s="42"/>
    </row>
    <row r="64" ht="13.5">
      <c r="C64" s="42"/>
    </row>
    <row r="65" ht="13.5">
      <c r="C65" s="42"/>
    </row>
    <row r="66" ht="13.5">
      <c r="C66" s="42"/>
    </row>
    <row r="67" ht="13.5">
      <c r="C67" s="42"/>
    </row>
    <row r="68" ht="13.5">
      <c r="C68" s="42"/>
    </row>
    <row r="69" ht="13.5">
      <c r="C69" s="42"/>
    </row>
    <row r="70" ht="13.5">
      <c r="C70" s="42"/>
    </row>
    <row r="71" ht="13.5">
      <c r="C71" s="42"/>
    </row>
    <row r="72" ht="13.5">
      <c r="C72" s="42"/>
    </row>
    <row r="73" ht="13.5">
      <c r="C73" s="42"/>
    </row>
  </sheetData>
  <sheetProtection/>
  <autoFilter ref="A8:F56"/>
  <mergeCells count="9">
    <mergeCell ref="A5:F5"/>
    <mergeCell ref="A6:F6"/>
    <mergeCell ref="A4:D4"/>
    <mergeCell ref="A7:D7"/>
    <mergeCell ref="A59:D59"/>
    <mergeCell ref="C2:D2"/>
    <mergeCell ref="A57:D57"/>
    <mergeCell ref="A56:C56"/>
    <mergeCell ref="A3:F3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2022-03-25T11:55:28Z</dcterms:modified>
  <cp:category/>
  <cp:version/>
  <cp:contentType/>
  <cp:contentStatus/>
</cp:coreProperties>
</file>